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0" windowWidth="20115" windowHeight="7755" activeTab="1"/>
  </bookViews>
  <sheets>
    <sheet name="HCSN" sheetId="1" r:id="rId1"/>
    <sheet name="thuyết minh" sheetId="2" r:id="rId2"/>
    <sheet name="Sheet3" sheetId="3" r:id="rId3"/>
  </sheets>
  <calcPr calcId="144525"/>
</workbook>
</file>

<file path=xl/calcChain.xml><?xml version="1.0" encoding="utf-8"?>
<calcChain xmlns="http://schemas.openxmlformats.org/spreadsheetml/2006/main">
  <c r="C23" i="2" l="1"/>
  <c r="C22" i="2"/>
  <c r="C21" i="2"/>
  <c r="C19" i="2"/>
  <c r="C17" i="2"/>
  <c r="C16" i="2"/>
  <c r="C15" i="2"/>
  <c r="C14" i="2"/>
  <c r="C12" i="2"/>
  <c r="C11" i="2"/>
  <c r="C9" i="2"/>
  <c r="C8" i="2"/>
  <c r="C6" i="2"/>
  <c r="K19" i="1" l="1"/>
  <c r="G11" i="1" l="1"/>
  <c r="F20" i="1" s="1"/>
  <c r="G10" i="1"/>
  <c r="F21" i="1" s="1"/>
  <c r="F27" i="1" s="1"/>
  <c r="F41" i="1" l="1"/>
  <c r="F39" i="1"/>
  <c r="F37" i="1"/>
  <c r="F35" i="1" s="1"/>
  <c r="F25" i="1"/>
  <c r="F26" i="1"/>
  <c r="F34" i="1" l="1"/>
  <c r="F33" i="1"/>
  <c r="F32" i="1"/>
  <c r="F30" i="1"/>
  <c r="F40" i="1" l="1"/>
  <c r="F43" i="1" s="1"/>
  <c r="F45" i="1" s="1"/>
</calcChain>
</file>

<file path=xl/comments1.xml><?xml version="1.0" encoding="utf-8"?>
<comments xmlns="http://schemas.openxmlformats.org/spreadsheetml/2006/main">
  <authors>
    <author>thanhbinh</author>
  </authors>
  <commentList>
    <comment ref="C6" authorId="0">
      <text>
        <r>
          <rPr>
            <b/>
            <sz val="9"/>
            <color indexed="81"/>
            <rFont val="Tahoma"/>
            <charset val="1"/>
          </rPr>
          <t>thanhbinh:</t>
        </r>
        <r>
          <rPr>
            <sz val="9"/>
            <color indexed="81"/>
            <rFont val="Tahoma"/>
            <charset val="1"/>
          </rPr>
          <t xml:space="preserve">
tổng số thu đoàn phí tại đơn vị</t>
        </r>
      </text>
    </comment>
    <comment ref="C11" authorId="0">
      <text>
        <r>
          <rPr>
            <b/>
            <sz val="9"/>
            <color indexed="81"/>
            <rFont val="Tahoma"/>
            <charset val="1"/>
          </rPr>
          <t>thanhbinh:</t>
        </r>
        <r>
          <rPr>
            <sz val="9"/>
            <color indexed="81"/>
            <rFont val="Tahoma"/>
            <charset val="1"/>
          </rPr>
          <t xml:space="preserve">
75% KPCD huyện cấp về</t>
        </r>
      </text>
    </comment>
    <comment ref="C14" authorId="0">
      <text>
        <r>
          <rPr>
            <b/>
            <sz val="9"/>
            <color indexed="81"/>
            <rFont val="Tahoma"/>
            <charset val="1"/>
          </rPr>
          <t>thanhbinh:</t>
        </r>
        <r>
          <rPr>
            <sz val="9"/>
            <color indexed="81"/>
            <rFont val="Tahoma"/>
            <charset val="1"/>
          </rPr>
          <t xml:space="preserve">
mức tối thiểu</t>
        </r>
      </text>
    </comment>
    <comment ref="C15" authorId="0">
      <text>
        <r>
          <rPr>
            <b/>
            <sz val="9"/>
            <color indexed="81"/>
            <rFont val="Tahoma"/>
            <charset val="1"/>
          </rPr>
          <t>thanhbinh:</t>
        </r>
        <r>
          <rPr>
            <sz val="9"/>
            <color indexed="81"/>
            <rFont val="Tahoma"/>
            <charset val="1"/>
          </rPr>
          <t xml:space="preserve">
mức tối đa</t>
        </r>
      </text>
    </comment>
    <comment ref="C16" authorId="0">
      <text>
        <r>
          <rPr>
            <b/>
            <sz val="9"/>
            <color indexed="81"/>
            <rFont val="Tahoma"/>
            <charset val="1"/>
          </rPr>
          <t>thanhbinh:</t>
        </r>
        <r>
          <rPr>
            <sz val="9"/>
            <color indexed="81"/>
            <rFont val="Tahoma"/>
            <charset val="1"/>
          </rPr>
          <t xml:space="preserve">
mức tối đa</t>
        </r>
      </text>
    </comment>
    <comment ref="C21" authorId="0">
      <text>
        <r>
          <rPr>
            <b/>
            <sz val="9"/>
            <color indexed="81"/>
            <rFont val="Tahoma"/>
            <charset val="1"/>
          </rPr>
          <t>thanhbinh:</t>
        </r>
        <r>
          <rPr>
            <sz val="9"/>
            <color indexed="81"/>
            <rFont val="Tahoma"/>
            <charset val="1"/>
          </rPr>
          <t xml:space="preserve">
mức tối đa</t>
        </r>
      </text>
    </comment>
    <comment ref="C22" authorId="0">
      <text>
        <r>
          <rPr>
            <b/>
            <sz val="9"/>
            <color indexed="81"/>
            <rFont val="Tahoma"/>
            <charset val="1"/>
          </rPr>
          <t>thanhbinh:</t>
        </r>
        <r>
          <rPr>
            <sz val="9"/>
            <color indexed="81"/>
            <rFont val="Tahoma"/>
            <charset val="1"/>
          </rPr>
          <t xml:space="preserve">
30% đoàn phí nộp về huyện</t>
        </r>
      </text>
    </comment>
    <comment ref="A26" authorId="0">
      <text>
        <r>
          <rPr>
            <b/>
            <sz val="9"/>
            <color indexed="81"/>
            <rFont val="Tahoma"/>
            <charset val="1"/>
          </rPr>
          <t>thanhbinh:</t>
        </r>
        <r>
          <rPr>
            <sz val="9"/>
            <color indexed="81"/>
            <rFont val="Tahoma"/>
            <charset val="1"/>
          </rPr>
          <t xml:space="preserve">
chọn 1 trong 2 ngày 8/3 và 20/10 để chi. Vì tuyên truyền bị giới hạn chi. Nếu đv cân đối đc thì tổ chức cả 2.</t>
        </r>
      </text>
    </comment>
  </commentList>
</comments>
</file>

<file path=xl/sharedStrings.xml><?xml version="1.0" encoding="utf-8"?>
<sst xmlns="http://schemas.openxmlformats.org/spreadsheetml/2006/main" count="125" uniqueCount="113">
  <si>
    <t>LIÊN ĐOÀN LAO ĐỘNG HUYỆN PHÚ RIỀNG</t>
  </si>
  <si>
    <t>MẪU B14-TLĐ</t>
  </si>
  <si>
    <t>BÁO CÁO</t>
  </si>
  <si>
    <t xml:space="preserve"> DỰ TOÁN THU, CHI TÀI CHÍNH CÔNG ĐOÀN</t>
  </si>
  <si>
    <t>A- CÁC CHỈ TIÊU CƠ BẢN</t>
  </si>
  <si>
    <t>- Số lao động tính quỹ lương đóng KPCĐ</t>
  </si>
  <si>
    <t>người</t>
  </si>
  <si>
    <t>- Quỹ lương đóng KPCĐ</t>
  </si>
  <si>
    <t xml:space="preserve">đồng </t>
  </si>
  <si>
    <t>- Số đoàn viên</t>
  </si>
  <si>
    <t>- Quỹ lương đóng ĐPCĐ</t>
  </si>
  <si>
    <t>- Nhập đầy đủ số lao động, số đoàn viên</t>
  </si>
  <si>
    <t>B- CÁC CHỈ TIÊU THU CHI TÀI CHÍNH CÔNG ĐOÀN</t>
  </si>
  <si>
    <t>Đơn vị: đồng</t>
  </si>
  <si>
    <t>Lưu ý:</t>
  </si>
  <si>
    <t>- Chỉ cần nhập số liệu ô màu xanh sẽ tự động nhảy số liệu</t>
  </si>
  <si>
    <t>TT</t>
  </si>
  <si>
    <t>Nội dung</t>
  </si>
  <si>
    <t>Mã số</t>
  </si>
  <si>
    <t>Ước thực hiện năm trước</t>
  </si>
  <si>
    <t>Dự toán năm nay</t>
  </si>
  <si>
    <t>Ghi chú</t>
  </si>
  <si>
    <t>Hệ số lương</t>
  </si>
  <si>
    <t>HS PC chức vụ</t>
  </si>
  <si>
    <t>HS thâm niên</t>
  </si>
  <si>
    <t>I</t>
  </si>
  <si>
    <t>TÀI CHÍNH CÔNG ĐOÀN TÍCH LŨY ĐẦU KÌ</t>
  </si>
  <si>
    <t>HS vượt khung</t>
  </si>
  <si>
    <t xml:space="preserve">II </t>
  </si>
  <si>
    <t>PHẦN THU</t>
  </si>
  <si>
    <t>Tổng hệ số</t>
  </si>
  <si>
    <t>Đoàn phí công đoàn</t>
  </si>
  <si>
    <t>Kinh phí công đoàn</t>
  </si>
  <si>
    <t>Thu khác</t>
  </si>
  <si>
    <t>- Thu khác: nếu đơn vị có phát sinh thì nhập số liệu vào</t>
  </si>
  <si>
    <t>a- Chuyên môn hỗ trợ</t>
  </si>
  <si>
    <t>b- Thu khác tại đơn vị</t>
  </si>
  <si>
    <t>Cộng thu</t>
  </si>
  <si>
    <t>Kinh phí cấp trên cấp</t>
  </si>
  <si>
    <t>a- Kinh phí công đoàn cấp trên cấp theo phân phối</t>
  </si>
  <si>
    <t>28.01.01</t>
  </si>
  <si>
    <t>b- Tài chính công đoàn cấp trên cấp hỗ trợ</t>
  </si>
  <si>
    <t>28.02.01</t>
  </si>
  <si>
    <t>Nhận bàn giao tài chính công đoàn</t>
  </si>
  <si>
    <t>Tổng cộng thu</t>
  </si>
  <si>
    <t>III</t>
  </si>
  <si>
    <t>PHẦN CHI</t>
  </si>
  <si>
    <t>Chi trực tiếp chăm lo, bảo vệ, đào tạo đoàn viên và người lao động</t>
  </si>
  <si>
    <t>Chi tuyên tuyền đoàn viên và người lao động</t>
  </si>
  <si>
    <t>Quản lý hành chính</t>
  </si>
  <si>
    <t>Chi lương, phụ cấp và các khoản đóng theo lương</t>
  </si>
  <si>
    <t>a- Lương, phụ cấp… của cán bộ trong biên chế</t>
  </si>
  <si>
    <t>b- Phụ cấp cán bộ công đoàn</t>
  </si>
  <si>
    <t>c- Các khoản phải nộp theo lương</t>
  </si>
  <si>
    <t>Chi khác</t>
  </si>
  <si>
    <t>Cộng chi</t>
  </si>
  <si>
    <t>ĐPCĐ, KPCĐ đã nộp cấp trên quản lý trực tiếp</t>
  </si>
  <si>
    <t>Bàn giao tài chính công đoàn</t>
  </si>
  <si>
    <t>Tổng cộng chi</t>
  </si>
  <si>
    <t>IV</t>
  </si>
  <si>
    <t>TÀI CHÍNH CÔNG ĐOÀN TÍCH LŨY CUỐI KÌ</t>
  </si>
  <si>
    <t>V</t>
  </si>
  <si>
    <t>DỰ PHÒNG</t>
  </si>
  <si>
    <t>C- THUYẾT MINH</t>
  </si>
  <si>
    <t xml:space="preserve">                                                                       </t>
  </si>
  <si>
    <t>PHỤ TRÁCH KẾ TOÁN</t>
  </si>
  <si>
    <t>TM. BAN CHẤP HÀNH</t>
  </si>
  <si>
    <t>(Ký, họ tên)</t>
  </si>
  <si>
    <t>(Ký tên, đóng dấu)</t>
  </si>
  <si>
    <t>lương tối thiểu vùng HCSN</t>
  </si>
  <si>
    <t>NĂM 2025</t>
  </si>
  <si>
    <t>2.1</t>
  </si>
  <si>
    <t>2.2</t>
  </si>
  <si>
    <t>2.3</t>
  </si>
  <si>
    <t>2.4</t>
  </si>
  <si>
    <t>2.5</t>
  </si>
  <si>
    <t>3.1</t>
  </si>
  <si>
    <t>3.2</t>
  </si>
  <si>
    <t>3.3</t>
  </si>
  <si>
    <t>3.4</t>
  </si>
  <si>
    <t>3.5</t>
  </si>
  <si>
    <t>3.6</t>
  </si>
  <si>
    <t>3.7</t>
  </si>
  <si>
    <t>Ngày         tháng          năm 2024</t>
  </si>
  <si>
    <t>CĐCS: TRƯỜNG ……..</t>
  </si>
  <si>
    <t>C- THUYẾT MINH DỰ TOÁN NĂM 2025</t>
  </si>
  <si>
    <t>Lương vùng; 3.860.000đ</t>
  </si>
  <si>
    <t>Lương cơ sở: 2.340.000đ</t>
  </si>
  <si>
    <t>I/ Phần thu</t>
  </si>
  <si>
    <t>2.1 Thu Đoàn phí 1%</t>
  </si>
  <si>
    <t>2.3 Thu khác</t>
  </si>
  <si>
    <t>2.4 Kinh phí cấp trên cấp</t>
  </si>
  <si>
    <t>II/ Phần chi</t>
  </si>
  <si>
    <t>3.1 Chi trực tiếp chăm lo, bảo vệ, đào tạo đoàn viên và người lao động</t>
  </si>
  <si>
    <t>3.2 Chi Tuyên truyền đoàn viên và NLĐ</t>
  </si>
  <si>
    <t>3.3 Quản lý hành chính</t>
  </si>
  <si>
    <t>3.4 Chi Lương, phụ cấp và các khoản đóng theo lương</t>
  </si>
  <si>
    <t>a- Lương cán bộ trong biên chế</t>
  </si>
  <si>
    <t>3.5 Chi khác</t>
  </si>
  <si>
    <t>3.6 ĐPCĐ, KPCĐ đã nộp cấp trên quản lý trực tiếp</t>
  </si>
  <si>
    <t>3.7 Bàn giao tài chính công đoàn</t>
  </si>
  <si>
    <t>Mục 3.1: Chi Bảo vệ, chăm lo Đoàn viên và NLĐ gồm: thăm hỏi, trợ cấp, cán bộ công đoàn nghỉ hưu, chuyển công tác, cộng tác viên, phúng viếng, chúc mừng các lễ kỷ niệm, khen thưởng, trợ cấp khó khăn cho công đoàn viên</t>
  </si>
  <si>
    <t>Mục 3.2: Tuyên truyền, Đào tạo Đoàn viên và NLĐ gồm: chi tổ chức 8/3 hoặc 20/10, sơ kết, tổng kết phong trào thi đua, chi hỗ trợ tham gia các hoạt động văn hóa, thể thao….Nếu không chi hết chuyển qua mục 3.1 chi chăm lo</t>
  </si>
  <si>
    <t>Mục 3.3: Quản lý hành chính gồm: VPP, khoán CTP, Công tác phí, HN ban chấp hành, phụ cấp kế toán, thủ quỹ…..Nếu không chi hết chuyển qua mục 3.1 chi chăm lo</t>
  </si>
  <si>
    <t>Mục 3.4: Chi phụ cấp: Chi phụ cấp cho BCH CĐCS. Nếu không chi hết chuyển qua mục 3.1 chi chăm lo</t>
  </si>
  <si>
    <t>Mục 3.5: Chi khác gồm: chi phụ cấp UV UBKT, Trưởng ban nữ công, UV Ban nữ công. Chi cho các công việc hoàn thiện thủ tục để đoàn viên ưu tú được kết nạp Đảng..Nếu không chi hết chuyển qua mục 3.1 chi chăm lo</t>
  </si>
  <si>
    <t>Trên đây là thuyết minh dự toán thu chi tài chính công đoàn năm 2025 của CĐCS……., kính đề nghị Ban Thường vụ LĐLĐ huyện xét duyệt</t>
  </si>
  <si>
    <t>Người lập biểu</t>
  </si>
  <si>
    <t>D - NHẬN XÉT CỦA CẤP TRÊN</t>
  </si>
  <si>
    <t>……………………………………………………………………………………..……………………..</t>
  </si>
  <si>
    <t>BAN TÀI CHÍNH</t>
  </si>
  <si>
    <t>TM. BAN THƯỜNG VỤ</t>
  </si>
  <si>
    <t>Phú Riềng, ngày    tháng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</si>
</sst>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0000_);_(* \(#,##0.0000\);_(* &quot;-&quot;??_);_(@_)"/>
    <numFmt numFmtId="166" formatCode="_(* #,##0.000_);_(* \(#,##0.000\);_(* &quot;-&quot;??_);_(@_)"/>
    <numFmt numFmtId="167" formatCode="_(* #,##0_);_(* \(#,##0\);_(* &quot;-&quot;??_);_(@_)"/>
  </numFmts>
  <fonts count="27" x14ac:knownFonts="1">
    <font>
      <sz val="11"/>
      <color theme="1"/>
      <name val="Calibri"/>
      <family val="2"/>
      <scheme val="minor"/>
    </font>
    <font>
      <sz val="11"/>
      <color theme="1"/>
      <name val="Calibri"/>
      <family val="2"/>
      <scheme val="minor"/>
    </font>
    <font>
      <b/>
      <sz val="9.9499999999999993"/>
      <color indexed="8"/>
      <name val="Times New Roman"/>
      <family val="1"/>
    </font>
    <font>
      <sz val="10"/>
      <color indexed="8"/>
      <name val="Times New Roman"/>
      <family val="1"/>
    </font>
    <font>
      <b/>
      <sz val="10"/>
      <color indexed="8"/>
      <name val="Times New Roman"/>
      <family val="1"/>
    </font>
    <font>
      <b/>
      <sz val="14"/>
      <color indexed="8"/>
      <name val="Times New Roman"/>
      <family val="1"/>
    </font>
    <font>
      <sz val="11"/>
      <color indexed="8"/>
      <name val="Times New Roman"/>
      <family val="1"/>
    </font>
    <font>
      <b/>
      <sz val="10"/>
      <color rgb="FFFF0000"/>
      <name val="Times New Roman"/>
      <family val="1"/>
    </font>
    <font>
      <b/>
      <sz val="11"/>
      <color rgb="FFFF0000"/>
      <name val="Times New Roman"/>
      <family val="1"/>
    </font>
    <font>
      <b/>
      <sz val="11"/>
      <color indexed="8"/>
      <name val="Times New Roman"/>
      <family val="1"/>
    </font>
    <font>
      <i/>
      <sz val="9.9"/>
      <color indexed="8"/>
      <name val="Times New Roman"/>
      <family val="1"/>
    </font>
    <font>
      <sz val="12"/>
      <name val="Times New Roman"/>
      <family val="1"/>
    </font>
    <font>
      <sz val="13"/>
      <color theme="1"/>
      <name val="Times New Roman"/>
      <family val="1"/>
    </font>
    <font>
      <sz val="12"/>
      <color indexed="8"/>
      <name val="Times New Roman"/>
      <family val="1"/>
    </font>
    <font>
      <sz val="9.85"/>
      <color indexed="8"/>
      <name val="Times New Roman"/>
      <family val="1"/>
    </font>
    <font>
      <b/>
      <sz val="9.85"/>
      <color indexed="8"/>
      <name val="Times New Roman"/>
      <family val="1"/>
    </font>
    <font>
      <i/>
      <sz val="10"/>
      <color indexed="8"/>
      <name val="Times New Roman"/>
      <family val="1"/>
    </font>
    <font>
      <i/>
      <sz val="9.85"/>
      <color indexed="8"/>
      <name val="Times New Roman"/>
      <family val="1"/>
    </font>
    <font>
      <sz val="9.9499999999999993"/>
      <color indexed="8"/>
      <name val="Times New Roman"/>
      <family val="1"/>
    </font>
    <font>
      <sz val="9.85"/>
      <color theme="0"/>
      <name val="Times New Roman"/>
      <family val="1"/>
    </font>
    <font>
      <sz val="14"/>
      <color theme="1"/>
      <name val="Times New Roman"/>
      <family val="1"/>
    </font>
    <font>
      <b/>
      <sz val="14"/>
      <color theme="1"/>
      <name val="Times New Roman"/>
      <family val="1"/>
    </font>
    <font>
      <i/>
      <sz val="14"/>
      <color theme="1"/>
      <name val="Times New Roman"/>
      <family val="1"/>
    </font>
    <font>
      <sz val="14"/>
      <color indexed="8"/>
      <name val="Times New Roman"/>
      <family val="1"/>
    </font>
    <font>
      <sz val="14"/>
      <name val="Times New Roman"/>
      <family val="1"/>
    </font>
    <font>
      <b/>
      <sz val="9"/>
      <color indexed="81"/>
      <name val="Tahoma"/>
      <charset val="1"/>
    </font>
    <font>
      <sz val="9"/>
      <color indexed="81"/>
      <name val="Tahoma"/>
      <charset val="1"/>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63">
    <xf numFmtId="0" fontId="0" fillId="0" borderId="0" xfId="0"/>
    <xf numFmtId="164" fontId="2" fillId="0" borderId="0" xfId="1" applyNumberFormat="1" applyFont="1" applyAlignment="1">
      <alignment horizontal="center" vertical="center"/>
    </xf>
    <xf numFmtId="0" fontId="3" fillId="0" borderId="0" xfId="0" applyFont="1"/>
    <xf numFmtId="3" fontId="3" fillId="0" borderId="0" xfId="0" applyNumberFormat="1" applyFont="1"/>
    <xf numFmtId="0" fontId="4" fillId="0" borderId="0" xfId="0" applyFont="1" applyAlignment="1">
      <alignment horizontal="center" vertical="center"/>
    </xf>
    <xf numFmtId="164" fontId="6" fillId="0" borderId="0" xfId="1" applyNumberFormat="1" applyFont="1" applyAlignment="1">
      <alignment horizontal="center" vertical="center"/>
    </xf>
    <xf numFmtId="0" fontId="6" fillId="0" borderId="0" xfId="0" applyFont="1" applyAlignment="1">
      <alignment horizontal="left" vertical="center"/>
    </xf>
    <xf numFmtId="3" fontId="7" fillId="0" borderId="0" xfId="0" applyNumberFormat="1" applyFont="1"/>
    <xf numFmtId="49" fontId="6" fillId="0" borderId="0" xfId="0" applyNumberFormat="1" applyFont="1" applyAlignment="1">
      <alignment horizontal="left" vertical="center"/>
    </xf>
    <xf numFmtId="0" fontId="8" fillId="0" borderId="0" xfId="0" applyFont="1"/>
    <xf numFmtId="3" fontId="6" fillId="0" borderId="0" xfId="0" applyNumberFormat="1" applyFont="1" applyAlignment="1">
      <alignment horizontal="left" vertical="center"/>
    </xf>
    <xf numFmtId="49" fontId="6" fillId="0" borderId="0" xfId="0" applyNumberFormat="1" applyFont="1" applyAlignment="1">
      <alignment horizontal="right" vertical="center"/>
    </xf>
    <xf numFmtId="3" fontId="8" fillId="0" borderId="0" xfId="0" quotePrefix="1" applyNumberFormat="1" applyFont="1"/>
    <xf numFmtId="0" fontId="6" fillId="0" borderId="0" xfId="0" applyFont="1"/>
    <xf numFmtId="0" fontId="7" fillId="0" borderId="0" xfId="0" quotePrefix="1" applyFont="1"/>
    <xf numFmtId="3" fontId="6" fillId="0" borderId="0" xfId="0" applyNumberFormat="1" applyFont="1"/>
    <xf numFmtId="0" fontId="9" fillId="0" borderId="0" xfId="0" applyFont="1"/>
    <xf numFmtId="0" fontId="4" fillId="0" borderId="0" xfId="0" applyFont="1"/>
    <xf numFmtId="3" fontId="4" fillId="0" borderId="0" xfId="0" applyNumberFormat="1" applyFont="1"/>
    <xf numFmtId="3" fontId="7" fillId="0" borderId="0" xfId="0" quotePrefix="1" applyNumberFormat="1" applyFont="1"/>
    <xf numFmtId="164" fontId="3" fillId="0" borderId="0" xfId="1" applyNumberFormat="1" applyFont="1" applyAlignment="1">
      <alignment horizontal="center"/>
    </xf>
    <xf numFmtId="0" fontId="11" fillId="2" borderId="4" xfId="0" applyFont="1" applyFill="1" applyBorder="1"/>
    <xf numFmtId="43" fontId="12" fillId="3" borderId="5" xfId="0" applyNumberFormat="1" applyFont="1" applyFill="1" applyBorder="1" applyAlignment="1">
      <alignment horizontal="center"/>
    </xf>
    <xf numFmtId="165" fontId="12" fillId="2" borderId="0" xfId="0" applyNumberFormat="1" applyFont="1" applyFill="1" applyBorder="1" applyAlignment="1">
      <alignment horizontal="center"/>
    </xf>
    <xf numFmtId="166" fontId="12" fillId="2" borderId="0" xfId="0" applyNumberFormat="1" applyFont="1" applyFill="1" applyBorder="1" applyAlignment="1">
      <alignment horizontal="center"/>
    </xf>
    <xf numFmtId="166" fontId="3" fillId="2" borderId="0" xfId="1" applyNumberFormat="1" applyFont="1" applyFill="1" applyBorder="1"/>
    <xf numFmtId="0" fontId="3" fillId="0" borderId="0" xfId="0" applyFont="1" applyBorder="1"/>
    <xf numFmtId="0" fontId="3" fillId="3" borderId="5" xfId="0" applyFont="1" applyFill="1" applyBorder="1"/>
    <xf numFmtId="164" fontId="4" fillId="0" borderId="9" xfId="1" applyNumberFormat="1" applyFont="1" applyBorder="1" applyAlignment="1">
      <alignment horizontal="center" vertical="center" wrapText="1"/>
    </xf>
    <xf numFmtId="0" fontId="4" fillId="0" borderId="9" xfId="0" applyFont="1" applyBorder="1" applyAlignment="1">
      <alignment horizontal="left" vertical="center" wrapText="1"/>
    </xf>
    <xf numFmtId="0" fontId="3" fillId="0" borderId="9" xfId="0" applyFont="1" applyBorder="1" applyAlignment="1">
      <alignment horizontal="center" vertical="center" wrapText="1"/>
    </xf>
    <xf numFmtId="164" fontId="4" fillId="0" borderId="5" xfId="1" applyNumberFormat="1" applyFont="1" applyBorder="1" applyAlignment="1">
      <alignment horizontal="center" vertical="center"/>
    </xf>
    <xf numFmtId="0" fontId="4" fillId="0" borderId="5" xfId="0" applyFont="1" applyBorder="1" applyAlignment="1">
      <alignment horizontal="left" vertical="center"/>
    </xf>
    <xf numFmtId="3" fontId="4" fillId="0" borderId="4" xfId="0" applyNumberFormat="1" applyFont="1" applyBorder="1" applyAlignment="1">
      <alignment horizontal="left" vertical="center"/>
    </xf>
    <xf numFmtId="0" fontId="13" fillId="2" borderId="5" xfId="0" applyFont="1" applyFill="1" applyBorder="1"/>
    <xf numFmtId="166" fontId="3" fillId="0" borderId="5" xfId="1" applyNumberFormat="1" applyFont="1" applyBorder="1"/>
    <xf numFmtId="164" fontId="14" fillId="0" borderId="5" xfId="1" applyNumberFormat="1" applyFont="1" applyBorder="1" applyAlignment="1">
      <alignment horizontal="center" vertical="center"/>
    </xf>
    <xf numFmtId="0" fontId="14" fillId="0" borderId="5" xfId="0" applyFont="1" applyBorder="1" applyAlignment="1">
      <alignment horizontal="center" vertical="center"/>
    </xf>
    <xf numFmtId="3" fontId="14" fillId="0" borderId="4" xfId="0" applyNumberFormat="1" applyFont="1" applyBorder="1" applyAlignment="1">
      <alignment horizontal="right" vertical="center"/>
    </xf>
    <xf numFmtId="3" fontId="14" fillId="0" borderId="5" xfId="0" applyNumberFormat="1" applyFont="1" applyBorder="1" applyAlignment="1">
      <alignment horizontal="right" vertical="center"/>
    </xf>
    <xf numFmtId="164" fontId="14" fillId="0" borderId="1" xfId="1" applyNumberFormat="1" applyFont="1" applyBorder="1" applyAlignment="1">
      <alignment horizontal="center" vertical="center"/>
    </xf>
    <xf numFmtId="164" fontId="14" fillId="0" borderId="9" xfId="1" applyNumberFormat="1" applyFont="1" applyBorder="1" applyAlignment="1">
      <alignment horizontal="center" vertical="center"/>
    </xf>
    <xf numFmtId="0" fontId="3" fillId="0" borderId="5" xfId="0" applyFont="1" applyBorder="1"/>
    <xf numFmtId="3" fontId="2" fillId="0" borderId="4" xfId="0" applyNumberFormat="1" applyFont="1" applyBorder="1" applyAlignment="1">
      <alignment horizontal="right" vertical="center"/>
    </xf>
    <xf numFmtId="3" fontId="2" fillId="0" borderId="5" xfId="0" applyNumberFormat="1" applyFont="1" applyBorder="1" applyAlignment="1">
      <alignment horizontal="right" vertical="center"/>
    </xf>
    <xf numFmtId="3" fontId="3" fillId="0" borderId="4" xfId="0" applyNumberFormat="1" applyFont="1" applyBorder="1"/>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vertical="center" wrapText="1"/>
    </xf>
    <xf numFmtId="164" fontId="14" fillId="0" borderId="6" xfId="1" applyNumberFormat="1" applyFont="1" applyBorder="1" applyAlignment="1">
      <alignment horizontal="center" vertical="center"/>
    </xf>
    <xf numFmtId="0" fontId="3" fillId="0" borderId="5" xfId="0" applyFont="1" applyBorder="1" applyAlignment="1">
      <alignment horizontal="center"/>
    </xf>
    <xf numFmtId="3" fontId="3" fillId="0" borderId="5" xfId="0" applyNumberFormat="1" applyFont="1" applyBorder="1"/>
    <xf numFmtId="0" fontId="14" fillId="0" borderId="5" xfId="0" applyFont="1" applyBorder="1" applyAlignment="1">
      <alignment horizontal="left" vertical="center" wrapText="1"/>
    </xf>
    <xf numFmtId="164" fontId="14" fillId="0" borderId="4" xfId="1" applyNumberFormat="1" applyFont="1" applyBorder="1" applyAlignment="1">
      <alignment horizontal="center" vertical="center"/>
    </xf>
    <xf numFmtId="0" fontId="14" fillId="0" borderId="12" xfId="0" applyFont="1" applyBorder="1" applyAlignment="1">
      <alignment horizontal="left" vertical="center" wrapText="1"/>
    </xf>
    <xf numFmtId="3" fontId="15" fillId="0" borderId="4" xfId="0" applyNumberFormat="1" applyFont="1" applyBorder="1" applyAlignment="1">
      <alignment horizontal="center" vertical="center"/>
    </xf>
    <xf numFmtId="3" fontId="15" fillId="0" borderId="4" xfId="0" applyNumberFormat="1" applyFont="1" applyBorder="1" applyAlignment="1">
      <alignment horizontal="right" vertical="center"/>
    </xf>
    <xf numFmtId="0" fontId="3" fillId="0" borderId="0" xfId="0" applyFont="1" applyAlignment="1">
      <alignment horizontal="centerContinuous"/>
    </xf>
    <xf numFmtId="0" fontId="4" fillId="0" borderId="0" xfId="0" applyFont="1" applyAlignment="1">
      <alignment horizontal="left" vertical="center"/>
    </xf>
    <xf numFmtId="3" fontId="4" fillId="0" borderId="0" xfId="0" applyNumberFormat="1" applyFont="1" applyAlignment="1">
      <alignment horizontal="left" vertical="center"/>
    </xf>
    <xf numFmtId="0" fontId="3" fillId="0" borderId="0" xfId="0" applyFont="1" applyAlignment="1">
      <alignment horizontal="center"/>
    </xf>
    <xf numFmtId="0" fontId="16" fillId="0" borderId="0" xfId="0" applyFont="1" applyAlignment="1">
      <alignment vertical="center"/>
    </xf>
    <xf numFmtId="3" fontId="3" fillId="0" borderId="0" xfId="0" applyNumberFormat="1" applyFont="1" applyAlignment="1">
      <alignment horizontal="center"/>
    </xf>
    <xf numFmtId="0" fontId="4" fillId="0" borderId="0" xfId="0" applyFont="1" applyAlignment="1">
      <alignment vertical="center"/>
    </xf>
    <xf numFmtId="0" fontId="17" fillId="0" borderId="0" xfId="0" applyFont="1" applyBorder="1" applyAlignment="1">
      <alignment vertical="center"/>
    </xf>
    <xf numFmtId="3" fontId="3" fillId="0" borderId="0" xfId="0" applyNumberFormat="1" applyFont="1" applyBorder="1"/>
    <xf numFmtId="3" fontId="14" fillId="0" borderId="0" xfId="0" applyNumberFormat="1" applyFont="1" applyBorder="1" applyAlignment="1">
      <alignment horizontal="left" vertical="center"/>
    </xf>
    <xf numFmtId="3" fontId="4" fillId="0" borderId="0" xfId="0" applyNumberFormat="1" applyFont="1" applyBorder="1"/>
    <xf numFmtId="0" fontId="0" fillId="0" borderId="5" xfId="0" applyBorder="1"/>
    <xf numFmtId="167" fontId="8" fillId="0" borderId="0" xfId="1" applyNumberFormat="1" applyFont="1"/>
    <xf numFmtId="0" fontId="2"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wrapText="1"/>
    </xf>
    <xf numFmtId="49" fontId="6" fillId="0" borderId="0" xfId="0" applyNumberFormat="1" applyFont="1" applyAlignment="1">
      <alignment horizontal="left" vertical="center" wrapText="1"/>
    </xf>
    <xf numFmtId="0" fontId="6" fillId="0" borderId="0" xfId="0" applyFont="1" applyAlignment="1">
      <alignment wrapText="1"/>
    </xf>
    <xf numFmtId="49" fontId="6" fillId="0" borderId="0" xfId="0" applyNumberFormat="1" applyFont="1" applyAlignment="1">
      <alignment vertical="center" wrapText="1"/>
    </xf>
    <xf numFmtId="0" fontId="4" fillId="0" borderId="0" xfId="0" applyFont="1" applyAlignment="1">
      <alignment wrapText="1"/>
    </xf>
    <xf numFmtId="0" fontId="4" fillId="0" borderId="5" xfId="0" applyFont="1" applyBorder="1" applyAlignment="1">
      <alignment horizontal="left" vertical="center" wrapText="1"/>
    </xf>
    <xf numFmtId="49" fontId="14" fillId="0" borderId="5" xfId="0" applyNumberFormat="1" applyFont="1" applyBorder="1" applyAlignment="1">
      <alignment horizontal="left" vertical="center" wrapText="1"/>
    </xf>
    <xf numFmtId="0" fontId="4" fillId="0" borderId="12" xfId="0" applyFont="1" applyBorder="1" applyAlignment="1">
      <alignment vertical="center" wrapText="1"/>
    </xf>
    <xf numFmtId="49" fontId="14" fillId="0" borderId="5" xfId="0" applyNumberFormat="1" applyFont="1" applyBorder="1" applyAlignment="1">
      <alignment vertical="center" wrapText="1"/>
    </xf>
    <xf numFmtId="0" fontId="4" fillId="0" borderId="12" xfId="0" applyFont="1" applyBorder="1" applyAlignment="1">
      <alignment horizontal="left" vertical="center" wrapText="1"/>
    </xf>
    <xf numFmtId="3" fontId="15" fillId="0" borderId="12" xfId="0" applyNumberFormat="1" applyFont="1" applyBorder="1" applyAlignment="1">
      <alignment vertical="center" wrapText="1"/>
    </xf>
    <xf numFmtId="0" fontId="4" fillId="0" borderId="0" xfId="0" applyFont="1" applyAlignment="1">
      <alignment horizontal="left" vertical="center" wrapText="1"/>
    </xf>
    <xf numFmtId="0" fontId="3" fillId="0" borderId="0" xfId="0" applyFont="1" applyAlignment="1">
      <alignment horizontal="center" wrapText="1"/>
    </xf>
    <xf numFmtId="164" fontId="4" fillId="0" borderId="0" xfId="1" applyNumberFormat="1" applyFont="1" applyAlignment="1">
      <alignment horizontal="left" vertical="center"/>
    </xf>
    <xf numFmtId="164" fontId="6" fillId="0" borderId="0" xfId="1" applyNumberFormat="1" applyFont="1" applyAlignment="1">
      <alignment horizontal="left" vertical="center"/>
    </xf>
    <xf numFmtId="167" fontId="9" fillId="0" borderId="0" xfId="1" applyNumberFormat="1" applyFont="1"/>
    <xf numFmtId="167" fontId="4" fillId="0" borderId="0" xfId="1" applyNumberFormat="1" applyFont="1"/>
    <xf numFmtId="167" fontId="3" fillId="0" borderId="0" xfId="0" applyNumberFormat="1" applyFont="1"/>
    <xf numFmtId="3" fontId="4" fillId="0" borderId="10" xfId="0" applyNumberFormat="1" applyFont="1" applyBorder="1" applyAlignment="1">
      <alignment horizontal="right" vertical="center" wrapText="1"/>
    </xf>
    <xf numFmtId="3" fontId="19" fillId="0" borderId="4" xfId="0" applyNumberFormat="1" applyFont="1" applyBorder="1" applyAlignment="1">
      <alignment horizontal="right" vertical="center"/>
    </xf>
    <xf numFmtId="0" fontId="10" fillId="0" borderId="0" xfId="0" applyFont="1" applyBorder="1" applyAlignment="1">
      <alignment vertical="center"/>
    </xf>
    <xf numFmtId="0" fontId="20" fillId="0" borderId="0" xfId="0" applyFont="1" applyAlignment="1">
      <alignment wrapText="1"/>
    </xf>
    <xf numFmtId="0" fontId="20" fillId="0" borderId="0" xfId="0" applyFont="1" applyAlignment="1">
      <alignment horizontal="right"/>
    </xf>
    <xf numFmtId="0" fontId="20" fillId="0" borderId="0" xfId="0" applyFont="1"/>
    <xf numFmtId="0" fontId="22" fillId="0" borderId="0" xfId="0" applyFont="1" applyAlignment="1">
      <alignment horizontal="right"/>
    </xf>
    <xf numFmtId="0" fontId="22" fillId="0" borderId="0" xfId="0" applyFont="1" applyAlignment="1">
      <alignment horizontal="right" wrapText="1"/>
    </xf>
    <xf numFmtId="0" fontId="21" fillId="0" borderId="0" xfId="0" applyFont="1" applyBorder="1" applyAlignment="1">
      <alignment wrapText="1"/>
    </xf>
    <xf numFmtId="0" fontId="20" fillId="0" borderId="0" xfId="0" applyFont="1" applyBorder="1" applyAlignment="1">
      <alignment horizontal="right"/>
    </xf>
    <xf numFmtId="3" fontId="20" fillId="0" borderId="0" xfId="0" applyNumberFormat="1" applyFont="1" applyBorder="1" applyAlignment="1">
      <alignment horizontal="right"/>
    </xf>
    <xf numFmtId="0" fontId="20" fillId="0" borderId="0" xfId="0" applyFont="1" applyBorder="1" applyAlignment="1">
      <alignment wrapText="1"/>
    </xf>
    <xf numFmtId="49" fontId="23" fillId="0" borderId="0" xfId="0" applyNumberFormat="1" applyFont="1" applyBorder="1" applyAlignment="1">
      <alignment horizontal="left" vertical="center" wrapText="1"/>
    </xf>
    <xf numFmtId="0" fontId="23" fillId="0" borderId="0" xfId="0" applyFont="1" applyBorder="1" applyAlignment="1">
      <alignment horizontal="left" vertical="center" wrapText="1"/>
    </xf>
    <xf numFmtId="0" fontId="24" fillId="0" borderId="0" xfId="0" quotePrefix="1" applyFont="1" applyBorder="1" applyAlignment="1">
      <alignment wrapText="1"/>
    </xf>
    <xf numFmtId="0" fontId="23" fillId="0" borderId="0" xfId="0" applyFont="1" applyBorder="1" applyAlignment="1">
      <alignment vertical="center" wrapText="1"/>
    </xf>
    <xf numFmtId="0" fontId="23" fillId="0" borderId="0" xfId="0" applyFont="1" applyBorder="1" applyAlignment="1">
      <alignment horizontal="right" vertical="center"/>
    </xf>
    <xf numFmtId="0" fontId="23" fillId="0" borderId="0" xfId="0" applyFont="1" applyBorder="1" applyAlignment="1">
      <alignment wrapText="1"/>
    </xf>
    <xf numFmtId="3" fontId="23" fillId="0" borderId="0" xfId="0" applyNumberFormat="1" applyFont="1" applyBorder="1" applyAlignment="1">
      <alignment horizontal="right"/>
    </xf>
    <xf numFmtId="0" fontId="23" fillId="0" borderId="0" xfId="0" applyFont="1" applyBorder="1" applyAlignment="1">
      <alignment horizontal="right"/>
    </xf>
    <xf numFmtId="0" fontId="23" fillId="0" borderId="0" xfId="0" quotePrefix="1" applyFont="1" applyBorder="1" applyAlignment="1">
      <alignment wrapText="1"/>
    </xf>
    <xf numFmtId="3" fontId="23" fillId="0" borderId="0" xfId="0" applyNumberFormat="1" applyFont="1" applyBorder="1" applyAlignment="1">
      <alignment horizontal="right" wrapText="1"/>
    </xf>
    <xf numFmtId="0" fontId="23" fillId="0" borderId="0" xfId="0" quotePrefix="1" applyFont="1" applyBorder="1" applyAlignment="1">
      <alignment horizontal="left" wrapText="1"/>
    </xf>
    <xf numFmtId="0" fontId="22" fillId="0" borderId="0" xfId="0" applyFont="1" applyAlignment="1">
      <alignment horizontal="left" wrapText="1"/>
    </xf>
    <xf numFmtId="0" fontId="22" fillId="0" borderId="0" xfId="0" applyFont="1"/>
    <xf numFmtId="0" fontId="21" fillId="0" borderId="0" xfId="0" applyFont="1" applyAlignment="1"/>
    <xf numFmtId="0" fontId="21" fillId="0" borderId="0" xfId="0" applyFont="1" applyAlignment="1">
      <alignment wrapText="1"/>
    </xf>
    <xf numFmtId="0" fontId="21" fillId="0" borderId="0" xfId="0" applyFont="1" applyAlignment="1">
      <alignment horizontal="right"/>
    </xf>
    <xf numFmtId="3" fontId="24" fillId="0" borderId="0" xfId="0" applyNumberFormat="1" applyFont="1" applyBorder="1" applyAlignment="1">
      <alignment horizontal="right"/>
    </xf>
    <xf numFmtId="0" fontId="24" fillId="0" borderId="0" xfId="0" applyFont="1" applyBorder="1" applyAlignment="1">
      <alignment wrapText="1"/>
    </xf>
    <xf numFmtId="164" fontId="18" fillId="0" borderId="0" xfId="1" applyNumberFormat="1" applyFont="1" applyAlignment="1">
      <alignment horizontal="center" vertical="center"/>
    </xf>
    <xf numFmtId="164" fontId="2" fillId="0" borderId="0" xfId="1" applyNumberFormat="1" applyFont="1" applyAlignment="1">
      <alignment horizontal="center" vertical="center"/>
    </xf>
    <xf numFmtId="0" fontId="3" fillId="0" borderId="4" xfId="0" applyFont="1" applyBorder="1" applyAlignment="1">
      <alignment horizontal="center"/>
    </xf>
    <xf numFmtId="0" fontId="3" fillId="0" borderId="12" xfId="0" applyFont="1" applyBorder="1" applyAlignment="1">
      <alignment horizontal="center"/>
    </xf>
    <xf numFmtId="0" fontId="14" fillId="0" borderId="4" xfId="0" applyFont="1" applyBorder="1" applyAlignment="1">
      <alignment horizontal="center" vertical="center"/>
    </xf>
    <xf numFmtId="0" fontId="14" fillId="0" borderId="12" xfId="0" applyFont="1" applyBorder="1" applyAlignment="1">
      <alignment horizontal="center" vertical="center"/>
    </xf>
    <xf numFmtId="0" fontId="16" fillId="0" borderId="0" xfId="0" applyFont="1" applyAlignment="1">
      <alignment horizontal="center" vertical="center"/>
    </xf>
    <xf numFmtId="0" fontId="14" fillId="0" borderId="5" xfId="0" applyFont="1" applyBorder="1" applyAlignment="1">
      <alignment horizontal="center" vertical="center"/>
    </xf>
    <xf numFmtId="0" fontId="3" fillId="0" borderId="5" xfId="0" applyFont="1" applyBorder="1" applyAlignment="1">
      <alignment horizont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17" fillId="0" borderId="0" xfId="0" applyFont="1" applyBorder="1" applyAlignment="1">
      <alignment horizontal="center" vertical="center"/>
    </xf>
    <xf numFmtId="0" fontId="4" fillId="0" borderId="4" xfId="0" applyFont="1" applyBorder="1" applyAlignment="1">
      <alignment horizontal="center"/>
    </xf>
    <xf numFmtId="0" fontId="4" fillId="0" borderId="12" xfId="0" applyFont="1" applyBorder="1" applyAlignment="1">
      <alignment horizont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5" fillId="0" borderId="0" xfId="0" applyFont="1" applyAlignment="1">
      <alignment horizontal="center" vertical="center"/>
    </xf>
    <xf numFmtId="164" fontId="4" fillId="0" borderId="1" xfId="1" applyNumberFormat="1" applyFont="1" applyBorder="1" applyAlignment="1">
      <alignment horizontal="center" vertical="center" wrapText="1"/>
    </xf>
    <xf numFmtId="164" fontId="4" fillId="0" borderId="6" xfId="1" applyNumberFormat="1" applyFont="1" applyBorder="1" applyAlignment="1">
      <alignment horizontal="center" vertical="center" wrapText="1"/>
    </xf>
    <xf numFmtId="164" fontId="3" fillId="0" borderId="9" xfId="1"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3"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0" fillId="0" borderId="5" xfId="0" applyBorder="1"/>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20" fillId="0" borderId="0" xfId="0" applyFont="1" applyAlignment="1">
      <alignment horizontal="center"/>
    </xf>
    <xf numFmtId="0" fontId="22" fillId="0" borderId="0" xfId="0" applyFont="1" applyAlignment="1">
      <alignment horizontal="right" wrapText="1"/>
    </xf>
    <xf numFmtId="0" fontId="23" fillId="0" borderId="0" xfId="0" applyFont="1" applyBorder="1" applyAlignment="1">
      <alignment horizontal="left" vertical="center" wrapText="1"/>
    </xf>
    <xf numFmtId="0" fontId="20" fillId="0" borderId="0" xfId="0" applyFont="1" applyBorder="1" applyAlignment="1">
      <alignment horizontal="left" wrapText="1"/>
    </xf>
    <xf numFmtId="0" fontId="21" fillId="0" borderId="0" xfId="0" applyFont="1" applyAlignment="1">
      <alignment horizontal="center"/>
    </xf>
    <xf numFmtId="0" fontId="21" fillId="0" borderId="0" xfId="0" applyFon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opLeftCell="A25" workbookViewId="0">
      <selection activeCell="G36" sqref="G36"/>
    </sheetView>
  </sheetViews>
  <sheetFormatPr defaultColWidth="9.140625" defaultRowHeight="12.75" x14ac:dyDescent="0.2"/>
  <cols>
    <col min="1" max="1" width="5.140625" style="20" customWidth="1"/>
    <col min="2" max="2" width="33.85546875" style="72" customWidth="1"/>
    <col min="3" max="3" width="7.7109375" style="2" customWidth="1"/>
    <col min="4" max="4" width="7.85546875" style="2" customWidth="1"/>
    <col min="5" max="5" width="7" style="2" customWidth="1"/>
    <col min="6" max="6" width="15.28515625" style="3" customWidth="1"/>
    <col min="7" max="7" width="15.7109375" style="2" bestFit="1" customWidth="1"/>
    <col min="8" max="8" width="7.28515625" style="3" customWidth="1"/>
    <col min="9" max="9" width="9.140625" style="3"/>
    <col min="10" max="10" width="46.28515625" style="2" bestFit="1" customWidth="1"/>
    <col min="11" max="11" width="12.85546875" style="2" customWidth="1"/>
    <col min="12" max="16384" width="9.140625" style="2"/>
  </cols>
  <sheetData>
    <row r="1" spans="1:16" x14ac:dyDescent="0.2">
      <c r="A1" s="120" t="s">
        <v>0</v>
      </c>
      <c r="B1" s="120"/>
      <c r="G1" s="4" t="s">
        <v>1</v>
      </c>
    </row>
    <row r="2" spans="1:16" x14ac:dyDescent="0.2">
      <c r="A2" s="121" t="s">
        <v>84</v>
      </c>
      <c r="B2" s="121"/>
    </row>
    <row r="3" spans="1:16" ht="13.15" x14ac:dyDescent="0.25">
      <c r="A3" s="1"/>
      <c r="B3" s="70"/>
    </row>
    <row r="4" spans="1:16" ht="18.75" x14ac:dyDescent="0.2">
      <c r="A4" s="137" t="s">
        <v>2</v>
      </c>
      <c r="B4" s="137"/>
      <c r="C4" s="137"/>
      <c r="D4" s="137"/>
      <c r="E4" s="137"/>
      <c r="F4" s="137"/>
      <c r="G4" s="137"/>
    </row>
    <row r="5" spans="1:16" ht="18.75" x14ac:dyDescent="0.2">
      <c r="A5" s="137" t="s">
        <v>3</v>
      </c>
      <c r="B5" s="137"/>
      <c r="C5" s="137"/>
      <c r="D5" s="137"/>
      <c r="E5" s="137"/>
      <c r="F5" s="137"/>
      <c r="G5" s="137"/>
    </row>
    <row r="6" spans="1:16" ht="18.75" x14ac:dyDescent="0.2">
      <c r="A6" s="137" t="s">
        <v>70</v>
      </c>
      <c r="B6" s="137"/>
      <c r="C6" s="137"/>
      <c r="D6" s="137"/>
      <c r="E6" s="137"/>
      <c r="F6" s="137"/>
      <c r="G6" s="137"/>
    </row>
    <row r="7" spans="1:16" ht="17.45" x14ac:dyDescent="0.25">
      <c r="A7" s="137"/>
      <c r="B7" s="137"/>
      <c r="C7" s="137"/>
      <c r="D7" s="137"/>
      <c r="E7" s="137"/>
      <c r="F7" s="137"/>
      <c r="G7" s="137"/>
    </row>
    <row r="8" spans="1:16" ht="13.9" x14ac:dyDescent="0.25">
      <c r="A8" s="5"/>
      <c r="B8" s="71"/>
      <c r="C8" s="6"/>
      <c r="D8" s="6"/>
      <c r="E8" s="6"/>
      <c r="F8" s="6"/>
      <c r="G8" s="6"/>
    </row>
    <row r="9" spans="1:16" x14ac:dyDescent="0.2">
      <c r="A9" s="85" t="s">
        <v>4</v>
      </c>
      <c r="I9" s="7"/>
    </row>
    <row r="10" spans="1:16" s="13" customFormat="1" ht="15" x14ac:dyDescent="0.25">
      <c r="A10" s="86" t="s">
        <v>5</v>
      </c>
      <c r="B10" s="73"/>
      <c r="C10" s="9"/>
      <c r="D10" s="6" t="s">
        <v>6</v>
      </c>
      <c r="E10" s="8" t="s">
        <v>7</v>
      </c>
      <c r="F10" s="10"/>
      <c r="G10" s="69">
        <f>ROUND(($K$19*12*$K$12),-3)</f>
        <v>0</v>
      </c>
      <c r="H10" s="11" t="s">
        <v>8</v>
      </c>
      <c r="I10" s="12"/>
    </row>
    <row r="11" spans="1:16" s="13" customFormat="1" ht="15" x14ac:dyDescent="0.25">
      <c r="A11" s="86" t="s">
        <v>9</v>
      </c>
      <c r="B11" s="74"/>
      <c r="C11" s="9"/>
      <c r="D11" s="6" t="s">
        <v>6</v>
      </c>
      <c r="E11" s="8" t="s">
        <v>10</v>
      </c>
      <c r="F11" s="10"/>
      <c r="G11" s="69">
        <f>ROUND(($K$19*12*$K$12),-3)</f>
        <v>0</v>
      </c>
      <c r="H11" s="11" t="s">
        <v>8</v>
      </c>
      <c r="I11" s="12"/>
      <c r="J11" s="14" t="s">
        <v>11</v>
      </c>
    </row>
    <row r="12" spans="1:16" s="13" customFormat="1" ht="15" x14ac:dyDescent="0.25">
      <c r="A12" s="5"/>
      <c r="B12" s="75"/>
      <c r="D12" s="6"/>
      <c r="E12" s="8"/>
      <c r="F12" s="10"/>
      <c r="G12" s="8"/>
      <c r="H12" s="15"/>
      <c r="I12" s="12" t="s">
        <v>69</v>
      </c>
      <c r="J12" s="16"/>
      <c r="K12" s="87">
        <v>2340000</v>
      </c>
      <c r="L12" s="16"/>
      <c r="M12" s="16"/>
    </row>
    <row r="13" spans="1:16" s="17" customFormat="1" x14ac:dyDescent="0.2">
      <c r="A13" s="85" t="s">
        <v>12</v>
      </c>
      <c r="B13" s="76"/>
      <c r="F13" s="18"/>
      <c r="H13" s="18"/>
      <c r="I13" s="19"/>
      <c r="K13" s="88"/>
    </row>
    <row r="14" spans="1:16" x14ac:dyDescent="0.2">
      <c r="G14" s="92" t="s">
        <v>13</v>
      </c>
      <c r="H14" s="92"/>
      <c r="I14" s="7" t="s">
        <v>14</v>
      </c>
      <c r="J14" s="14" t="s">
        <v>15</v>
      </c>
    </row>
    <row r="15" spans="1:16" ht="16.5" x14ac:dyDescent="0.25">
      <c r="A15" s="138" t="s">
        <v>16</v>
      </c>
      <c r="B15" s="141" t="s">
        <v>17</v>
      </c>
      <c r="C15" s="141" t="s">
        <v>18</v>
      </c>
      <c r="D15" s="144" t="s">
        <v>19</v>
      </c>
      <c r="E15" s="145"/>
      <c r="F15" s="150" t="s">
        <v>20</v>
      </c>
      <c r="G15" s="153" t="s">
        <v>21</v>
      </c>
      <c r="H15" s="65"/>
      <c r="J15" s="21" t="s">
        <v>22</v>
      </c>
      <c r="K15" s="22"/>
      <c r="L15" s="23"/>
      <c r="M15" s="24"/>
      <c r="N15" s="25"/>
      <c r="O15" s="26"/>
      <c r="P15" s="26"/>
    </row>
    <row r="16" spans="1:16" ht="16.5" customHeight="1" x14ac:dyDescent="0.25">
      <c r="A16" s="139"/>
      <c r="B16" s="142"/>
      <c r="C16" s="142"/>
      <c r="D16" s="146"/>
      <c r="E16" s="147"/>
      <c r="F16" s="151"/>
      <c r="G16" s="153"/>
      <c r="H16" s="65"/>
      <c r="J16" s="21" t="s">
        <v>23</v>
      </c>
      <c r="K16" s="22"/>
      <c r="L16" s="23"/>
      <c r="M16" s="24"/>
      <c r="N16" s="25"/>
      <c r="O16" s="26"/>
      <c r="P16" s="26"/>
    </row>
    <row r="17" spans="1:11" ht="15.75" x14ac:dyDescent="0.25">
      <c r="A17" s="140"/>
      <c r="B17" s="143"/>
      <c r="C17" s="143"/>
      <c r="D17" s="148"/>
      <c r="E17" s="149"/>
      <c r="F17" s="152"/>
      <c r="G17" s="154"/>
      <c r="H17" s="65"/>
      <c r="J17" s="21" t="s">
        <v>24</v>
      </c>
      <c r="K17" s="27"/>
    </row>
    <row r="18" spans="1:11" ht="25.5" x14ac:dyDescent="0.25">
      <c r="A18" s="28" t="s">
        <v>25</v>
      </c>
      <c r="B18" s="29" t="s">
        <v>26</v>
      </c>
      <c r="C18" s="30">
        <v>10</v>
      </c>
      <c r="D18" s="155"/>
      <c r="E18" s="156"/>
      <c r="F18" s="90"/>
      <c r="G18" s="68"/>
      <c r="H18" s="65"/>
      <c r="J18" s="21" t="s">
        <v>27</v>
      </c>
      <c r="K18" s="27"/>
    </row>
    <row r="19" spans="1:11" ht="15.75" x14ac:dyDescent="0.25">
      <c r="A19" s="31" t="s">
        <v>28</v>
      </c>
      <c r="B19" s="77" t="s">
        <v>29</v>
      </c>
      <c r="C19" s="32"/>
      <c r="D19" s="129"/>
      <c r="E19" s="130"/>
      <c r="F19" s="33"/>
      <c r="G19" s="32"/>
      <c r="H19" s="65"/>
      <c r="J19" s="34" t="s">
        <v>30</v>
      </c>
      <c r="K19" s="35">
        <f>SUM(K15:K18)</f>
        <v>0</v>
      </c>
    </row>
    <row r="20" spans="1:11" x14ac:dyDescent="0.2">
      <c r="A20" s="36" t="s">
        <v>71</v>
      </c>
      <c r="B20" s="52" t="s">
        <v>31</v>
      </c>
      <c r="C20" s="37">
        <v>22</v>
      </c>
      <c r="D20" s="124"/>
      <c r="E20" s="125"/>
      <c r="F20" s="38">
        <f>ROUND((G11*1%),-3)</f>
        <v>0</v>
      </c>
      <c r="G20" s="39"/>
      <c r="H20" s="65"/>
    </row>
    <row r="21" spans="1:11" x14ac:dyDescent="0.2">
      <c r="A21" s="36" t="s">
        <v>72</v>
      </c>
      <c r="B21" s="52" t="s">
        <v>32</v>
      </c>
      <c r="C21" s="37">
        <v>23</v>
      </c>
      <c r="D21" s="124"/>
      <c r="E21" s="125"/>
      <c r="F21" s="91">
        <f>ROUND((G10*2%),-3)</f>
        <v>0</v>
      </c>
      <c r="G21" s="39"/>
      <c r="H21" s="65"/>
    </row>
    <row r="22" spans="1:11" x14ac:dyDescent="0.2">
      <c r="A22" s="36" t="s">
        <v>73</v>
      </c>
      <c r="B22" s="52" t="s">
        <v>33</v>
      </c>
      <c r="C22" s="37">
        <v>25</v>
      </c>
      <c r="D22" s="124"/>
      <c r="E22" s="125"/>
      <c r="F22" s="38"/>
      <c r="G22" s="39"/>
      <c r="H22" s="65"/>
      <c r="I22" s="19" t="s">
        <v>34</v>
      </c>
    </row>
    <row r="23" spans="1:11" x14ac:dyDescent="0.2">
      <c r="A23" s="40"/>
      <c r="B23" s="78" t="s">
        <v>35</v>
      </c>
      <c r="C23" s="37">
        <v>25.01</v>
      </c>
      <c r="D23" s="127"/>
      <c r="E23" s="127"/>
      <c r="F23" s="39"/>
      <c r="G23" s="39"/>
      <c r="H23" s="65"/>
    </row>
    <row r="24" spans="1:11" x14ac:dyDescent="0.2">
      <c r="A24" s="41"/>
      <c r="B24" s="78" t="s">
        <v>36</v>
      </c>
      <c r="C24" s="37">
        <v>25.02</v>
      </c>
      <c r="D24" s="127"/>
      <c r="E24" s="127"/>
      <c r="F24" s="39"/>
      <c r="G24" s="39"/>
      <c r="H24" s="65"/>
    </row>
    <row r="25" spans="1:11" x14ac:dyDescent="0.2">
      <c r="A25" s="135" t="s">
        <v>37</v>
      </c>
      <c r="B25" s="136"/>
      <c r="C25" s="42"/>
      <c r="D25" s="122"/>
      <c r="E25" s="123"/>
      <c r="F25" s="43">
        <f>SUM(F20)</f>
        <v>0</v>
      </c>
      <c r="G25" s="44"/>
      <c r="H25" s="65"/>
    </row>
    <row r="26" spans="1:11" x14ac:dyDescent="0.2">
      <c r="A26" s="36" t="s">
        <v>74</v>
      </c>
      <c r="B26" s="52" t="s">
        <v>38</v>
      </c>
      <c r="C26" s="37">
        <v>28</v>
      </c>
      <c r="D26" s="124"/>
      <c r="E26" s="125"/>
      <c r="F26" s="38">
        <f>F27+F28</f>
        <v>0</v>
      </c>
      <c r="G26" s="39"/>
      <c r="H26" s="65"/>
    </row>
    <row r="27" spans="1:11" ht="25.5" x14ac:dyDescent="0.2">
      <c r="A27" s="36"/>
      <c r="B27" s="52" t="s">
        <v>39</v>
      </c>
      <c r="C27" s="37" t="s">
        <v>40</v>
      </c>
      <c r="D27" s="124"/>
      <c r="E27" s="125"/>
      <c r="F27" s="38">
        <f>ROUND((F21*75%),-3)</f>
        <v>0</v>
      </c>
      <c r="G27" s="39"/>
      <c r="H27" s="65"/>
      <c r="J27" s="89"/>
    </row>
    <row r="28" spans="1:11" ht="25.5" x14ac:dyDescent="0.2">
      <c r="A28" s="36"/>
      <c r="B28" s="52" t="s">
        <v>41</v>
      </c>
      <c r="C28" s="37" t="s">
        <v>42</v>
      </c>
      <c r="D28" s="124"/>
      <c r="E28" s="125"/>
      <c r="F28" s="38"/>
      <c r="G28" s="39"/>
      <c r="H28" s="65"/>
    </row>
    <row r="29" spans="1:11" x14ac:dyDescent="0.2">
      <c r="A29" s="36" t="s">
        <v>75</v>
      </c>
      <c r="B29" s="52" t="s">
        <v>43</v>
      </c>
      <c r="C29" s="37">
        <v>40</v>
      </c>
      <c r="D29" s="124"/>
      <c r="E29" s="125"/>
      <c r="F29" s="45">
        <v>0</v>
      </c>
      <c r="G29" s="42"/>
      <c r="H29" s="65"/>
      <c r="I29" s="19"/>
    </row>
    <row r="30" spans="1:11" x14ac:dyDescent="0.2">
      <c r="A30" s="129" t="s">
        <v>44</v>
      </c>
      <c r="B30" s="130"/>
      <c r="C30" s="42"/>
      <c r="D30" s="122"/>
      <c r="E30" s="123"/>
      <c r="F30" s="43">
        <f>F29+F26+F25</f>
        <v>0</v>
      </c>
      <c r="G30" s="44"/>
      <c r="H30" s="65"/>
    </row>
    <row r="31" spans="1:11" x14ac:dyDescent="0.2">
      <c r="A31" s="46" t="s">
        <v>45</v>
      </c>
      <c r="B31" s="79" t="s">
        <v>46</v>
      </c>
      <c r="C31" s="42"/>
      <c r="D31" s="122"/>
      <c r="E31" s="123"/>
      <c r="F31" s="45"/>
      <c r="G31" s="42"/>
      <c r="H31" s="65"/>
    </row>
    <row r="32" spans="1:11" ht="25.5" x14ac:dyDescent="0.2">
      <c r="A32" s="47" t="s">
        <v>76</v>
      </c>
      <c r="B32" s="48" t="s">
        <v>47</v>
      </c>
      <c r="C32" s="37">
        <v>31</v>
      </c>
      <c r="D32" s="122"/>
      <c r="E32" s="123"/>
      <c r="F32" s="45">
        <f>ROUND((40%*(F20*70%))+(F26*60%),-3)</f>
        <v>0</v>
      </c>
      <c r="G32" s="42"/>
      <c r="H32" s="65"/>
    </row>
    <row r="33" spans="1:9" ht="25.5" x14ac:dyDescent="0.2">
      <c r="A33" s="47" t="s">
        <v>77</v>
      </c>
      <c r="B33" s="48" t="s">
        <v>48</v>
      </c>
      <c r="C33" s="37">
        <v>32</v>
      </c>
      <c r="D33" s="122"/>
      <c r="E33" s="123"/>
      <c r="F33" s="45">
        <f>ROUND((F26*25%),-3)</f>
        <v>0</v>
      </c>
      <c r="G33" s="42"/>
      <c r="H33" s="65"/>
    </row>
    <row r="34" spans="1:9" x14ac:dyDescent="0.2">
      <c r="A34" s="36" t="s">
        <v>78</v>
      </c>
      <c r="B34" s="52" t="s">
        <v>49</v>
      </c>
      <c r="C34" s="37">
        <v>33</v>
      </c>
      <c r="D34" s="124"/>
      <c r="E34" s="125"/>
      <c r="F34" s="45">
        <f>ROUND((15%*F26),-3)</f>
        <v>0</v>
      </c>
      <c r="G34" s="42"/>
      <c r="H34" s="65"/>
    </row>
    <row r="35" spans="1:9" ht="25.5" x14ac:dyDescent="0.2">
      <c r="A35" s="36" t="s">
        <v>79</v>
      </c>
      <c r="B35" s="52" t="s">
        <v>50</v>
      </c>
      <c r="C35" s="37">
        <v>34</v>
      </c>
      <c r="D35" s="124"/>
      <c r="E35" s="125"/>
      <c r="F35" s="45">
        <f>SUM(F37:F38)</f>
        <v>0</v>
      </c>
      <c r="G35" s="42"/>
      <c r="H35" s="66"/>
    </row>
    <row r="36" spans="1:9" ht="25.5" x14ac:dyDescent="0.2">
      <c r="A36" s="36"/>
      <c r="B36" s="52" t="s">
        <v>51</v>
      </c>
      <c r="C36" s="37">
        <v>34.01</v>
      </c>
      <c r="D36" s="124"/>
      <c r="E36" s="125"/>
      <c r="G36" s="42"/>
      <c r="H36" s="65"/>
    </row>
    <row r="37" spans="1:9" x14ac:dyDescent="0.2">
      <c r="A37" s="40"/>
      <c r="B37" s="80" t="s">
        <v>52</v>
      </c>
      <c r="C37" s="37">
        <v>34.020000000000003</v>
      </c>
      <c r="D37" s="127"/>
      <c r="E37" s="127"/>
      <c r="F37" s="45">
        <f>ROUND((45%*(F20*70%)),-3)</f>
        <v>0</v>
      </c>
      <c r="G37" s="39"/>
      <c r="H37" s="65"/>
    </row>
    <row r="38" spans="1:9" x14ac:dyDescent="0.2">
      <c r="A38" s="49"/>
      <c r="B38" s="80" t="s">
        <v>53</v>
      </c>
      <c r="C38" s="50">
        <v>34.03</v>
      </c>
      <c r="D38" s="128"/>
      <c r="E38" s="128"/>
      <c r="F38" s="51"/>
      <c r="G38" s="42"/>
      <c r="H38" s="65"/>
    </row>
    <row r="39" spans="1:9" x14ac:dyDescent="0.2">
      <c r="A39" s="41" t="s">
        <v>80</v>
      </c>
      <c r="B39" s="80" t="s">
        <v>54</v>
      </c>
      <c r="C39" s="42"/>
      <c r="D39" s="128"/>
      <c r="E39" s="128"/>
      <c r="F39" s="51">
        <f>ROUND((15%*(F20*70%)),-3)</f>
        <v>0</v>
      </c>
      <c r="G39" s="42"/>
      <c r="H39" s="67"/>
    </row>
    <row r="40" spans="1:9" x14ac:dyDescent="0.2">
      <c r="A40" s="133" t="s">
        <v>55</v>
      </c>
      <c r="B40" s="134"/>
      <c r="C40" s="42"/>
      <c r="D40" s="122"/>
      <c r="E40" s="123"/>
      <c r="F40" s="43">
        <f>ROUND((SUM(F32:F35)+F39),-3)</f>
        <v>0</v>
      </c>
      <c r="G40" s="44"/>
      <c r="H40" s="65"/>
    </row>
    <row r="41" spans="1:9" ht="25.5" x14ac:dyDescent="0.2">
      <c r="A41" s="36" t="s">
        <v>81</v>
      </c>
      <c r="B41" s="52" t="s">
        <v>56</v>
      </c>
      <c r="C41" s="37">
        <v>39</v>
      </c>
      <c r="D41" s="124"/>
      <c r="E41" s="125"/>
      <c r="F41" s="38">
        <f>ROUND((F20*30%),-3)</f>
        <v>0</v>
      </c>
      <c r="G41" s="39"/>
      <c r="H41" s="65"/>
    </row>
    <row r="42" spans="1:9" x14ac:dyDescent="0.2">
      <c r="A42" s="53" t="s">
        <v>82</v>
      </c>
      <c r="B42" s="54" t="s">
        <v>57</v>
      </c>
      <c r="C42" s="37">
        <v>42</v>
      </c>
      <c r="D42" s="124"/>
      <c r="E42" s="125"/>
      <c r="F42" s="38"/>
      <c r="G42" s="39"/>
      <c r="H42" s="65"/>
    </row>
    <row r="43" spans="1:9" x14ac:dyDescent="0.2">
      <c r="A43" s="129" t="s">
        <v>58</v>
      </c>
      <c r="B43" s="130"/>
      <c r="C43" s="42"/>
      <c r="D43" s="122"/>
      <c r="E43" s="123"/>
      <c r="F43" s="43">
        <f>SUM(F40:F41)</f>
        <v>0</v>
      </c>
      <c r="G43" s="44"/>
      <c r="H43" s="65"/>
    </row>
    <row r="44" spans="1:9" x14ac:dyDescent="0.2">
      <c r="A44" s="55" t="s">
        <v>59</v>
      </c>
      <c r="B44" s="82" t="s">
        <v>62</v>
      </c>
      <c r="C44" s="37">
        <v>48</v>
      </c>
      <c r="D44" s="124"/>
      <c r="E44" s="125"/>
      <c r="F44" s="2"/>
      <c r="G44" s="39"/>
      <c r="H44" s="65"/>
    </row>
    <row r="45" spans="1:9" ht="25.5" x14ac:dyDescent="0.2">
      <c r="A45" s="46" t="s">
        <v>61</v>
      </c>
      <c r="B45" s="81" t="s">
        <v>60</v>
      </c>
      <c r="C45" s="42"/>
      <c r="D45" s="122"/>
      <c r="E45" s="123"/>
      <c r="F45" s="56">
        <f>F18+F30-F43-F44</f>
        <v>0</v>
      </c>
      <c r="G45" s="44"/>
      <c r="H45" s="65"/>
    </row>
    <row r="46" spans="1:9" x14ac:dyDescent="0.2">
      <c r="D46" s="57"/>
      <c r="E46" s="57"/>
    </row>
    <row r="47" spans="1:9" x14ac:dyDescent="0.2">
      <c r="A47" s="85" t="s">
        <v>63</v>
      </c>
      <c r="B47" s="83"/>
      <c r="C47" s="58"/>
      <c r="D47" s="58"/>
      <c r="E47" s="58"/>
      <c r="F47" s="59"/>
      <c r="G47" s="58"/>
    </row>
    <row r="48" spans="1:9" s="60" customFormat="1" x14ac:dyDescent="0.2">
      <c r="A48" s="20"/>
      <c r="B48" s="84" t="s">
        <v>64</v>
      </c>
      <c r="D48" s="61"/>
      <c r="E48" s="61"/>
      <c r="F48" s="126" t="s">
        <v>83</v>
      </c>
      <c r="G48" s="126"/>
      <c r="H48" s="126"/>
      <c r="I48" s="62"/>
    </row>
    <row r="49" spans="1:8" s="3" customFormat="1" x14ac:dyDescent="0.2">
      <c r="A49" s="131" t="s">
        <v>65</v>
      </c>
      <c r="B49" s="131"/>
      <c r="C49" s="2"/>
      <c r="D49" s="63"/>
      <c r="E49" s="63"/>
      <c r="F49" s="131" t="s">
        <v>66</v>
      </c>
      <c r="G49" s="131"/>
      <c r="H49" s="131"/>
    </row>
    <row r="50" spans="1:8" s="3" customFormat="1" x14ac:dyDescent="0.2">
      <c r="A50" s="132" t="s">
        <v>67</v>
      </c>
      <c r="B50" s="132"/>
      <c r="C50" s="2"/>
      <c r="D50" s="64"/>
      <c r="E50" s="64"/>
      <c r="F50" s="132" t="s">
        <v>68</v>
      </c>
      <c r="G50" s="132"/>
      <c r="H50" s="132"/>
    </row>
  </sheetData>
  <mergeCells count="49">
    <mergeCell ref="D22:E22"/>
    <mergeCell ref="A4:G4"/>
    <mergeCell ref="A5:G5"/>
    <mergeCell ref="A6:G6"/>
    <mergeCell ref="A7:G7"/>
    <mergeCell ref="A15:A17"/>
    <mergeCell ref="B15:B17"/>
    <mergeCell ref="C15:C17"/>
    <mergeCell ref="D15:E17"/>
    <mergeCell ref="F15:F17"/>
    <mergeCell ref="G15:G17"/>
    <mergeCell ref="D18:E18"/>
    <mergeCell ref="D19:E19"/>
    <mergeCell ref="D20:E20"/>
    <mergeCell ref="D21:E21"/>
    <mergeCell ref="D32:E32"/>
    <mergeCell ref="D23:E23"/>
    <mergeCell ref="D24:E24"/>
    <mergeCell ref="A25:B25"/>
    <mergeCell ref="D25:E25"/>
    <mergeCell ref="D26:E26"/>
    <mergeCell ref="D27:E27"/>
    <mergeCell ref="A49:B49"/>
    <mergeCell ref="F49:H49"/>
    <mergeCell ref="A50:B50"/>
    <mergeCell ref="F50:H50"/>
    <mergeCell ref="D39:E39"/>
    <mergeCell ref="A40:B40"/>
    <mergeCell ref="D40:E40"/>
    <mergeCell ref="D41:E41"/>
    <mergeCell ref="D42:E42"/>
    <mergeCell ref="A43:B43"/>
    <mergeCell ref="D43:E43"/>
    <mergeCell ref="A1:B1"/>
    <mergeCell ref="A2:B2"/>
    <mergeCell ref="D45:E45"/>
    <mergeCell ref="D44:E44"/>
    <mergeCell ref="F48:H48"/>
    <mergeCell ref="D33:E33"/>
    <mergeCell ref="D34:E34"/>
    <mergeCell ref="D35:E35"/>
    <mergeCell ref="D36:E36"/>
    <mergeCell ref="D37:E37"/>
    <mergeCell ref="D38:E38"/>
    <mergeCell ref="D28:E28"/>
    <mergeCell ref="D29:E29"/>
    <mergeCell ref="A30:B30"/>
    <mergeCell ref="D30:E30"/>
    <mergeCell ref="D31:E31"/>
  </mergeCells>
  <pageMargins left="0.2" right="0.2" top="0.25" bottom="0.2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49"/>
  <sheetViews>
    <sheetView tabSelected="1" workbookViewId="0">
      <selection activeCell="A27" sqref="A27:C27"/>
    </sheetView>
  </sheetViews>
  <sheetFormatPr defaultColWidth="9.140625" defaultRowHeight="18.75" x14ac:dyDescent="0.3"/>
  <cols>
    <col min="1" max="1" width="56.5703125" style="93" customWidth="1"/>
    <col min="2" max="2" width="10.42578125" style="93" customWidth="1"/>
    <col min="3" max="3" width="28.28515625" style="94" customWidth="1"/>
    <col min="4" max="16384" width="9.140625" style="95"/>
  </cols>
  <sheetData>
    <row r="2" spans="1:3" x14ac:dyDescent="0.3">
      <c r="A2" s="162" t="s">
        <v>85</v>
      </c>
      <c r="B2" s="162"/>
      <c r="C2" s="162"/>
    </row>
    <row r="3" spans="1:3" x14ac:dyDescent="0.3">
      <c r="C3" s="96" t="s">
        <v>86</v>
      </c>
    </row>
    <row r="4" spans="1:3" x14ac:dyDescent="0.3">
      <c r="A4" s="97"/>
      <c r="B4" s="97"/>
      <c r="C4" s="96" t="s">
        <v>87</v>
      </c>
    </row>
    <row r="5" spans="1:3" x14ac:dyDescent="0.3">
      <c r="A5" s="98" t="s">
        <v>88</v>
      </c>
      <c r="B5" s="98"/>
      <c r="C5" s="99"/>
    </row>
    <row r="6" spans="1:3" x14ac:dyDescent="0.3">
      <c r="A6" s="98" t="s">
        <v>89</v>
      </c>
      <c r="B6" s="98"/>
      <c r="C6" s="100">
        <f>HCSN!F20</f>
        <v>0</v>
      </c>
    </row>
    <row r="7" spans="1:3" x14ac:dyDescent="0.3">
      <c r="A7" s="101" t="s">
        <v>90</v>
      </c>
      <c r="B7" s="101"/>
      <c r="C7" s="99"/>
    </row>
    <row r="8" spans="1:3" x14ac:dyDescent="0.3">
      <c r="A8" s="102" t="s">
        <v>35</v>
      </c>
      <c r="B8" s="102"/>
      <c r="C8" s="100">
        <f>HCSN!F23</f>
        <v>0</v>
      </c>
    </row>
    <row r="9" spans="1:3" x14ac:dyDescent="0.3">
      <c r="A9" s="102" t="s">
        <v>36</v>
      </c>
      <c r="B9" s="102"/>
      <c r="C9" s="100">
        <f>HCSN!F24</f>
        <v>0</v>
      </c>
    </row>
    <row r="10" spans="1:3" x14ac:dyDescent="0.3">
      <c r="A10" s="102" t="s">
        <v>91</v>
      </c>
      <c r="B10" s="102"/>
      <c r="C10" s="100"/>
    </row>
    <row r="11" spans="1:3" ht="37.5" x14ac:dyDescent="0.3">
      <c r="A11" s="103" t="s">
        <v>39</v>
      </c>
      <c r="B11" s="103"/>
      <c r="C11" s="100">
        <f>HCSN!F27</f>
        <v>0</v>
      </c>
    </row>
    <row r="12" spans="1:3" x14ac:dyDescent="0.3">
      <c r="A12" s="103" t="s">
        <v>41</v>
      </c>
      <c r="B12" s="103"/>
      <c r="C12" s="100">
        <f>HCSN!F28</f>
        <v>0</v>
      </c>
    </row>
    <row r="13" spans="1:3" x14ac:dyDescent="0.3">
      <c r="A13" s="98" t="s">
        <v>92</v>
      </c>
      <c r="B13" s="98"/>
      <c r="C13" s="99"/>
    </row>
    <row r="14" spans="1:3" ht="37.5" x14ac:dyDescent="0.3">
      <c r="A14" s="104" t="s">
        <v>93</v>
      </c>
      <c r="B14" s="104"/>
      <c r="C14" s="100">
        <f>HCSN!F32</f>
        <v>0</v>
      </c>
    </row>
    <row r="15" spans="1:3" x14ac:dyDescent="0.3">
      <c r="A15" s="104" t="s">
        <v>94</v>
      </c>
      <c r="B15" s="104"/>
      <c r="C15" s="100">
        <f>HCSN!F33</f>
        <v>0</v>
      </c>
    </row>
    <row r="16" spans="1:3" x14ac:dyDescent="0.3">
      <c r="A16" s="104" t="s">
        <v>95</v>
      </c>
      <c r="B16" s="104"/>
      <c r="C16" s="118">
        <f>HCSN!F34</f>
        <v>0</v>
      </c>
    </row>
    <row r="17" spans="1:3" ht="18.75" customHeight="1" x14ac:dyDescent="0.3">
      <c r="A17" s="104" t="s">
        <v>96</v>
      </c>
      <c r="B17" s="104"/>
      <c r="C17" s="119">
        <f>SUM(C18:C20)</f>
        <v>0</v>
      </c>
    </row>
    <row r="18" spans="1:3" x14ac:dyDescent="0.3">
      <c r="A18" s="105" t="s">
        <v>97</v>
      </c>
      <c r="B18" s="105"/>
      <c r="C18" s="106"/>
    </row>
    <row r="19" spans="1:3" x14ac:dyDescent="0.3">
      <c r="A19" s="107" t="s">
        <v>52</v>
      </c>
      <c r="B19" s="107"/>
      <c r="C19" s="108">
        <f>HCSN!F37</f>
        <v>0</v>
      </c>
    </row>
    <row r="20" spans="1:3" x14ac:dyDescent="0.3">
      <c r="A20" s="107" t="s">
        <v>53</v>
      </c>
      <c r="B20" s="107"/>
      <c r="C20" s="109"/>
    </row>
    <row r="21" spans="1:3" x14ac:dyDescent="0.3">
      <c r="A21" s="110" t="s">
        <v>98</v>
      </c>
      <c r="B21" s="110"/>
      <c r="C21" s="111">
        <f>HCSN!F39</f>
        <v>0</v>
      </c>
    </row>
    <row r="22" spans="1:3" ht="22.5" customHeight="1" x14ac:dyDescent="0.3">
      <c r="A22" s="112" t="s">
        <v>99</v>
      </c>
      <c r="B22" s="112"/>
      <c r="C22" s="111">
        <f>HCSN!F41</f>
        <v>0</v>
      </c>
    </row>
    <row r="23" spans="1:3" x14ac:dyDescent="0.3">
      <c r="A23" s="112" t="s">
        <v>100</v>
      </c>
      <c r="B23" s="112"/>
      <c r="C23" s="111">
        <f>HCSN!F42</f>
        <v>0</v>
      </c>
    </row>
    <row r="24" spans="1:3" x14ac:dyDescent="0.3">
      <c r="A24" s="112"/>
      <c r="B24" s="112"/>
      <c r="C24" s="111"/>
    </row>
    <row r="25" spans="1:3" ht="77.25" customHeight="1" x14ac:dyDescent="0.3">
      <c r="A25" s="159" t="s">
        <v>101</v>
      </c>
      <c r="B25" s="159"/>
      <c r="C25" s="159"/>
    </row>
    <row r="26" spans="1:3" ht="54" customHeight="1" x14ac:dyDescent="0.3">
      <c r="A26" s="159" t="s">
        <v>102</v>
      </c>
      <c r="B26" s="159"/>
      <c r="C26" s="159"/>
    </row>
    <row r="27" spans="1:3" ht="60.75" customHeight="1" x14ac:dyDescent="0.3">
      <c r="A27" s="159" t="s">
        <v>103</v>
      </c>
      <c r="B27" s="159"/>
      <c r="C27" s="159"/>
    </row>
    <row r="28" spans="1:3" ht="49.5" customHeight="1" x14ac:dyDescent="0.3">
      <c r="A28" s="159" t="s">
        <v>104</v>
      </c>
      <c r="B28" s="159"/>
      <c r="C28" s="159"/>
    </row>
    <row r="29" spans="1:3" ht="60.75" customHeight="1" x14ac:dyDescent="0.3">
      <c r="A29" s="159" t="s">
        <v>105</v>
      </c>
      <c r="B29" s="159"/>
      <c r="C29" s="159"/>
    </row>
    <row r="30" spans="1:3" ht="42" customHeight="1" x14ac:dyDescent="0.3">
      <c r="A30" s="160" t="s">
        <v>106</v>
      </c>
      <c r="B30" s="160"/>
      <c r="C30" s="160"/>
    </row>
    <row r="31" spans="1:3" s="114" customFormat="1" x14ac:dyDescent="0.3">
      <c r="A31" s="113"/>
      <c r="B31" s="113"/>
      <c r="C31" s="96"/>
    </row>
    <row r="32" spans="1:3" ht="18.75" customHeight="1" x14ac:dyDescent="0.3">
      <c r="A32" s="158" t="s">
        <v>112</v>
      </c>
      <c r="B32" s="158"/>
      <c r="C32" s="158"/>
    </row>
    <row r="33" spans="1:3" x14ac:dyDescent="0.3">
      <c r="A33" s="115" t="s">
        <v>107</v>
      </c>
      <c r="B33" s="161" t="s">
        <v>66</v>
      </c>
      <c r="C33" s="161"/>
    </row>
    <row r="38" spans="1:3" x14ac:dyDescent="0.3">
      <c r="A38" s="116"/>
      <c r="B38" s="116"/>
    </row>
    <row r="41" spans="1:3" x14ac:dyDescent="0.3">
      <c r="A41" s="116" t="s">
        <v>108</v>
      </c>
      <c r="B41" s="116"/>
    </row>
    <row r="42" spans="1:3" x14ac:dyDescent="0.3">
      <c r="A42" s="157" t="s">
        <v>109</v>
      </c>
      <c r="B42" s="157"/>
      <c r="C42" s="157"/>
    </row>
    <row r="43" spans="1:3" x14ac:dyDescent="0.3">
      <c r="A43" s="157" t="s">
        <v>109</v>
      </c>
      <c r="B43" s="157"/>
      <c r="C43" s="157"/>
    </row>
    <row r="44" spans="1:3" x14ac:dyDescent="0.3">
      <c r="A44" s="157" t="s">
        <v>109</v>
      </c>
      <c r="B44" s="157"/>
      <c r="C44" s="157"/>
    </row>
    <row r="45" spans="1:3" x14ac:dyDescent="0.3">
      <c r="A45" s="157" t="s">
        <v>109</v>
      </c>
      <c r="B45" s="157"/>
      <c r="C45" s="157"/>
    </row>
    <row r="47" spans="1:3" x14ac:dyDescent="0.3">
      <c r="A47" s="115" t="s">
        <v>110</v>
      </c>
      <c r="B47" s="115" t="s">
        <v>111</v>
      </c>
      <c r="C47" s="115"/>
    </row>
    <row r="48" spans="1:3" x14ac:dyDescent="0.3">
      <c r="A48" s="116"/>
      <c r="B48" s="116"/>
      <c r="C48" s="117"/>
    </row>
    <row r="49" spans="1:3" x14ac:dyDescent="0.3">
      <c r="A49" s="116"/>
      <c r="B49" s="116"/>
      <c r="C49" s="117"/>
    </row>
  </sheetData>
  <mergeCells count="13">
    <mergeCell ref="A2:C2"/>
    <mergeCell ref="A25:C25"/>
    <mergeCell ref="A26:C26"/>
    <mergeCell ref="A27:C27"/>
    <mergeCell ref="A28:C28"/>
    <mergeCell ref="A45:C45"/>
    <mergeCell ref="A32:C32"/>
    <mergeCell ref="A29:C29"/>
    <mergeCell ref="A30:C30"/>
    <mergeCell ref="B33:C33"/>
    <mergeCell ref="A42:C42"/>
    <mergeCell ref="A43:C43"/>
    <mergeCell ref="A44:C44"/>
  </mergeCells>
  <pageMargins left="0.2" right="0.2" top="0.25" bottom="0.2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HCSN</vt:lpstr>
      <vt:lpstr>thuyết minh</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thanhbinh</dc:creator>
  <cp:lastModifiedBy>thanhbinh</cp:lastModifiedBy>
  <cp:lastPrinted>2024-09-27T02:28:16Z</cp:lastPrinted>
  <dcterms:created xsi:type="dcterms:W3CDTF">2023-10-02T01:10:01Z</dcterms:created>
  <dcterms:modified xsi:type="dcterms:W3CDTF">2024-09-27T02:34:26Z</dcterms:modified>
</cp:coreProperties>
</file>